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zacunek pieluchy" sheetId="1" r:id="rId1"/>
    <sheet name="wartosc" sheetId="2" r:id="rId2"/>
  </sheets>
  <definedNames>
    <definedName name="Excel_BuiltIn_Print_Area" localSheetId="0">'szacunek pieluchy'!$A$1:$J$24</definedName>
    <definedName name="Excel_BuiltIn_Print_Area" localSheetId="1">'wartosc'!$A$2:$D$20</definedName>
    <definedName name="_xlnm.Print_Area" localSheetId="0">'szacunek pieluchy'!$A$1:$J$24</definedName>
    <definedName name="_xlnm.Print_Area" localSheetId="1">'wartosc'!$A$2:$D$20</definedName>
  </definedNames>
  <calcPr fullCalcOnLoad="1" fullPrecision="0"/>
</workbook>
</file>

<file path=xl/sharedStrings.xml><?xml version="1.0" encoding="utf-8"?>
<sst xmlns="http://schemas.openxmlformats.org/spreadsheetml/2006/main" count="61" uniqueCount="47">
  <si>
    <t>FORMULARZ CENOWY</t>
  </si>
  <si>
    <t>Sukcesywne dostawy środków higienicznych jednorazowego użycia (pieluch, majtek, wkładek)</t>
  </si>
  <si>
    <t>Załącznik nr 2</t>
  </si>
  <si>
    <t>Lp.</t>
  </si>
  <si>
    <t>Nazwa produktu</t>
  </si>
  <si>
    <t>j.m.</t>
  </si>
  <si>
    <t>cena jedn.netto</t>
  </si>
  <si>
    <t>Wartośc netto (kol.4 x 5)</t>
  </si>
  <si>
    <t>VAT %</t>
  </si>
  <si>
    <t>VAT kwota (kol.6 x 7)</t>
  </si>
  <si>
    <t>Wartość brutto            (kol.6 + 8 )</t>
  </si>
  <si>
    <t>ilość próbek na wezwanie</t>
  </si>
  <si>
    <t xml:space="preserve">Pieluchomajtki dla dorosłych z laminatem oddychającym na całej powierzchni, posiadające przylepco-rzepy oraz podwójny ściągacz taliowy;                                                                     obwód pasa/bioder 75- 110 cm (Medium), chłonność w gramach (min. 2250g) wg ISO 11948-1  </t>
  </si>
  <si>
    <t>szt.</t>
  </si>
  <si>
    <t xml:space="preserve">Pieluchomajtki dla dorosłych z laminatem oddychającym na całej powierzchni, posiadające przylepco-rzepy oraz podwójny ściągacz taliowy;                                                                     obwód pasa/bioder 100- 150 cm (Large), chłonność w gramach (min. 2550g)  wg ISO 11948-1 </t>
  </si>
  <si>
    <t xml:space="preserve"> Pieluchomajtki dla dorosłych XL z laminatem oddychającym na całej powierzchni, posiadające przylepco-rzepy oraz podwójny ściągacz taliowy;   obwód pasa/bioder 130-170 cm (large4), chłonność w gramach (min. 2600g)</t>
  </si>
  <si>
    <t xml:space="preserve">Pieluchomajtki dla dorosłych z laminatem oddychającym na całej powierzchni, posiadające przylepco-rzepy oraz podwójny ściągacz taliowy;                                                                     obwód pasa/bioder 75- 110 cm (Medium), chłonność w gramach (min. 2900g) wg ISO 11948-1  </t>
  </si>
  <si>
    <t xml:space="preserve">Pieluchomajtki dla dorosłych z laminatem oddychającym na całej powierzchni, posiadające przylepco-rzepy oraz podwójny ściągacz taliowy;                                                                     obwód pasa/bioder 100- 150 cm (Large), chłonność w gramach (min. 3200g)  wg ISO 11948-1 </t>
  </si>
  <si>
    <t>XL Pieluchomajtki dla dorosłych z laminatem oddychającym na całej powierzchni, posiadające przylepco-rzepy oraz podwójny ściągacz taliowy;   obwód pasa/bioder 130-170 cm (large4), chłonność w gramach (min. 3200g)</t>
  </si>
  <si>
    <t>Jednorazowe majtki chłonne dla osób ze średnim i ciężkim nietrzymaniem moczu. Zakładane jak zwykła bielizna, elastyczne na całym obwodzie, rozrywane szwy boczne. Czytelne oznaczenie przodu wyrobu ułatwiające zakładanie.chłonność w gramach (min. 1100g)  wg ISO 11948-1; obwód pasa/bioder 80-110 cm (Medium)</t>
  </si>
  <si>
    <t>Jednorazowe majtkki chłonne dla osób ze średnim i ciężkim nietrzymaniem moczu. Zakładane jak zwykła bielizna, elastyczne na całym obwodzie, rozrywane szwy boczne. Czytelne oznaczenie przodu wyrobu ułatwiające zakładanie.chłonność w gramach (min. 1100g)  wg ISO 11948-1; obwód pasa/bioder 100-135 cm (Large)</t>
  </si>
  <si>
    <t>Wkładki urologiczne dla dorosłych,zawierające superabsorbent, chłonność minimum 780 ml ( wg. normy ISO 11948-1) dla osób z nietrzymaniem moczu o wymiarach 20cm x 37 cm.  Posiadające  zewnętrzny laminat oddychający na całej powierzchni,  wkład chłonny.</t>
  </si>
  <si>
    <t>Wkładki urologiczne dla dorosłych,zawierające superabsorbent, chłonność minimum 930 ml ( wg. normy ISO 11948-1) dla osób z nietrzymaniem moczu o wymiarach 21cm x 42 cm.  Posiadające  zewnętrzny laminat oddychający na całej powierzchni,  wkład chłonny.</t>
  </si>
  <si>
    <t xml:space="preserve">Pieluchomajtki dla dorosłych z laminatem oddychającym na całej powierzchni, posiadające przylepco-rzepy oraz podwójny ściągacz taliowy;                                                                     obwód pasa/bioder 75- 110 cm (Medium), chłonność w gramach (min. 3000g) wg ISO 11948-1  </t>
  </si>
  <si>
    <t xml:space="preserve">Pieluchomajtki dla dorosłych z laminatem oddychającym na całej powierzchni, posiadające przylepco-rzepy oraz podwójny ściągacz taliowy;                                                                     obwód pasa/bioder 100- 150 cm (Large), chłonność w gramach (min. 3400g)  wg ISO 11948-1 </t>
  </si>
  <si>
    <t xml:space="preserve"> Pieluchomajtki dla dorosłych XL z laminatem oddychającym na całej powierzchni, posiadające przylepco-rzepy oraz podwójny ściągacz taliowy;   obwód pasa/bioder 130-170 cm (large4), chłonność w gramach (min. 3400g)</t>
  </si>
  <si>
    <t>Jednorazowe majtki chłonne dla osób ze średnim i ciężkim nietrzymaniem moczu. Zakładane jak zwykła bielizna, elastyczne na całym obwodzie, rozrywane szwy boczne. Czytelne oznaczenie przodu wyrobu ułatwiające zakładanie.chłonność w gramach (min. 1400g)  wg ISO 11948-1; obwód pasa/bioder 80-110 cm (Medium)</t>
  </si>
  <si>
    <t>Jednorazowe majtki chłonne dla osób ze średnim i ciężkim nietrzymaniem moczu. Zakładane jak zwykła bielizna, elastyczne na całym obwodzie, rozrywane szwy boczne. Czytelne oznaczenie przodu wyrobu ułatwiające zakładanie.chłonność w gramach (min. 1500g)  wg ISO 11948-1; obwód pasa/bioder 100-135 cm (Large)</t>
  </si>
  <si>
    <t>Wielkość opakowań = 30 szt.</t>
  </si>
  <si>
    <t>Jeżeli Wykonawca dysponuje innymi opakowaniami, musi odpowiednio przeliczyć ilości.</t>
  </si>
  <si>
    <t>WARTOŚĆ ZAMÓWIENIA 2019 rok</t>
  </si>
  <si>
    <t>Numer pakietu</t>
  </si>
  <si>
    <t>Nazwa</t>
  </si>
  <si>
    <t>Wartość netto</t>
  </si>
  <si>
    <t>Wartość brutto</t>
  </si>
  <si>
    <t>Pieluchy</t>
  </si>
  <si>
    <t>RAZEM</t>
  </si>
  <si>
    <t>Wartość zamówienia w euro</t>
  </si>
  <si>
    <t>Ustalenia dokonano w dniu 19.04.2019 roku, przez Beatę Aneszko</t>
  </si>
  <si>
    <t xml:space="preserve">na podstawie dostaw z poprzedniego roku i skorygowane o prognozy na rok następny oraz prognozowany </t>
  </si>
  <si>
    <t>średnioroczny  wskaźnik cen towarów i usług konsumpcyjnych ogółem (102,3%)</t>
  </si>
  <si>
    <t>oraz na podstawie rozpoznania rynku.</t>
  </si>
  <si>
    <t xml:space="preserve">Kurs złotego w stosunku do euro zgodny z Rozporządzeniem Prezesa Rady Ministrów </t>
  </si>
  <si>
    <t>z dnia 29 grudnia 2017 r. (Dz. U. z 2017 r. poz. 2477)  wynosi :</t>
  </si>
  <si>
    <t>plan 46 000</t>
  </si>
  <si>
    <t>Ilość szacunkowa 12 miesięcy</t>
  </si>
  <si>
    <t>Ilość opakowań należy przeliczyć podając pełne ilości opakowań zaokrąglone w górę.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</si>
</sst>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[$-415]General"/>
    <numFmt numFmtId="167" formatCode="#,##0.00\ [$zł-415];[Red]\-#,##0.00\ [$zł-415]"/>
    <numFmt numFmtId="168" formatCode="#,##0.00\ [$€-40B];[Red]\-#,##0.00\ [$€-40B]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 CE"/>
      <family val="0"/>
    </font>
    <font>
      <sz val="10"/>
      <color indexed="63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trike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35" borderId="4" applyNumberFormat="0" applyAlignment="0" applyProtection="0"/>
    <xf numFmtId="0" fontId="59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62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36" borderId="7" applyNumberFormat="0" applyAlignment="0" applyProtection="0"/>
    <xf numFmtId="0" fontId="12" fillId="36" borderId="7" applyNumberFormat="0" applyAlignment="0" applyProtection="0"/>
    <xf numFmtId="0" fontId="12" fillId="36" borderId="7" applyNumberFormat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8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</cellStyleXfs>
  <cellXfs count="69">
    <xf numFmtId="0" fontId="0" fillId="0" borderId="0" xfId="0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40" borderId="12" xfId="0" applyFont="1" applyFill="1" applyBorder="1" applyAlignment="1">
      <alignment vertical="center"/>
    </xf>
    <xf numFmtId="167" fontId="18" fillId="40" borderId="13" xfId="0" applyNumberFormat="1" applyFont="1" applyFill="1" applyBorder="1" applyAlignment="1">
      <alignment vertical="center"/>
    </xf>
    <xf numFmtId="167" fontId="18" fillId="0" borderId="10" xfId="0" applyNumberFormat="1" applyFont="1" applyFill="1" applyBorder="1" applyAlignment="1">
      <alignment vertical="center"/>
    </xf>
    <xf numFmtId="167" fontId="19" fillId="0" borderId="11" xfId="0" applyNumberFormat="1" applyFont="1" applyBorder="1" applyAlignment="1">
      <alignment vertical="center"/>
    </xf>
    <xf numFmtId="167" fontId="19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168" fontId="17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0" fillId="40" borderId="0" xfId="0" applyFont="1" applyFill="1" applyAlignment="1">
      <alignment horizontal="right"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/>
    </xf>
    <xf numFmtId="169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165" fontId="0" fillId="0" borderId="0" xfId="58" applyFont="1" applyFill="1" applyBorder="1" applyAlignment="1" applyProtection="1">
      <alignment/>
      <protection/>
    </xf>
    <xf numFmtId="4" fontId="19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7" fillId="40" borderId="0" xfId="0" applyFont="1" applyFill="1" applyAlignment="1">
      <alignment vertical="center"/>
    </xf>
    <xf numFmtId="3" fontId="1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38" fillId="0" borderId="13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0" fontId="42" fillId="4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vertical="center"/>
    </xf>
    <xf numFmtId="164" fontId="45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right" vertical="center"/>
    </xf>
    <xf numFmtId="9" fontId="43" fillId="0" borderId="10" xfId="0" applyNumberFormat="1" applyFont="1" applyFill="1" applyBorder="1" applyAlignment="1">
      <alignment horizontal="center" vertical="center"/>
    </xf>
    <xf numFmtId="165" fontId="43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66" fontId="44" fillId="0" borderId="10" xfId="0" applyNumberFormat="1" applyFont="1" applyFill="1" applyBorder="1" applyAlignment="1">
      <alignment vertical="center"/>
    </xf>
    <xf numFmtId="0" fontId="39" fillId="40" borderId="10" xfId="0" applyFont="1" applyFill="1" applyBorder="1" applyAlignment="1">
      <alignment vertical="center" wrapText="1"/>
    </xf>
    <xf numFmtId="16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165" fontId="46" fillId="0" borderId="12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70" fillId="0" borderId="0" xfId="0" applyFont="1" applyAlignment="1">
      <alignment vertical="center"/>
    </xf>
  </cellXfs>
  <cellStyles count="9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1 1" xfId="38"/>
    <cellStyle name="Akcent 1 2" xfId="39"/>
    <cellStyle name="Akcent 2" xfId="40"/>
    <cellStyle name="Akcent 2 1" xfId="41"/>
    <cellStyle name="Akcent 2 2" xfId="42"/>
    <cellStyle name="Akcent 3" xfId="43"/>
    <cellStyle name="Akcent 3 1" xfId="44"/>
    <cellStyle name="Akcent 3 2" xfId="45"/>
    <cellStyle name="Akcent 4" xfId="46"/>
    <cellStyle name="Akcent 4 2" xfId="47"/>
    <cellStyle name="Akcent 5" xfId="48"/>
    <cellStyle name="Akcent 6" xfId="49"/>
    <cellStyle name="Bad 1" xfId="50"/>
    <cellStyle name="Błąd 1" xfId="51"/>
    <cellStyle name="Błąd 2" xfId="52"/>
    <cellStyle name="Dane wejściowe" xfId="53"/>
    <cellStyle name="Dane wyjściowe" xfId="54"/>
    <cellStyle name="Dobre" xfId="55"/>
    <cellStyle name="Dobry 1" xfId="56"/>
    <cellStyle name="Dobry 2" xfId="57"/>
    <cellStyle name="Comma" xfId="58"/>
    <cellStyle name="Comma [0]" xfId="59"/>
    <cellStyle name="Error 1" xfId="60"/>
    <cellStyle name="Footnote 1" xfId="61"/>
    <cellStyle name="Good 1" xfId="62"/>
    <cellStyle name="Heading 1 1" xfId="63"/>
    <cellStyle name="Heading 2 1" xfId="64"/>
    <cellStyle name="Heading 3" xfId="65"/>
    <cellStyle name="Hyperlink" xfId="66"/>
    <cellStyle name="Komórka połączona" xfId="67"/>
    <cellStyle name="Komórka zaznaczona" xfId="68"/>
    <cellStyle name="Nagłówek 1" xfId="69"/>
    <cellStyle name="Nagłówek 1 1" xfId="70"/>
    <cellStyle name="Nagłówek 1 2" xfId="71"/>
    <cellStyle name="Nagłówek 2" xfId="72"/>
    <cellStyle name="Nagłówek 2 1" xfId="73"/>
    <cellStyle name="Nagłówek 2 2" xfId="74"/>
    <cellStyle name="Nagłówek 3" xfId="75"/>
    <cellStyle name="Nagłówek 3 2" xfId="76"/>
    <cellStyle name="Nagłówek 4" xfId="77"/>
    <cellStyle name="Neutral 1" xfId="78"/>
    <cellStyle name="Neutralne" xfId="79"/>
    <cellStyle name="Neutralny 1" xfId="80"/>
    <cellStyle name="Neutralny 2" xfId="81"/>
    <cellStyle name="Normalny 2" xfId="82"/>
    <cellStyle name="Normalny 2 2" xfId="83"/>
    <cellStyle name="Notatka 1" xfId="84"/>
    <cellStyle name="Notatka 2" xfId="85"/>
    <cellStyle name="Note 1" xfId="86"/>
    <cellStyle name="Obliczenia" xfId="87"/>
    <cellStyle name="Followed Hyperlink" xfId="88"/>
    <cellStyle name="Ostrzeżenie 1" xfId="89"/>
    <cellStyle name="Ostrzeżenie 2" xfId="90"/>
    <cellStyle name="Percent" xfId="91"/>
    <cellStyle name="Przypis dolny 1" xfId="92"/>
    <cellStyle name="Przypis dolny 2" xfId="93"/>
    <cellStyle name="Stan 1" xfId="94"/>
    <cellStyle name="Stan 2" xfId="95"/>
    <cellStyle name="Status 1" xfId="96"/>
    <cellStyle name="Suma" xfId="97"/>
    <cellStyle name="Tekst 1" xfId="98"/>
    <cellStyle name="Tekst 2" xfId="99"/>
    <cellStyle name="Tekst objaśnienia" xfId="100"/>
    <cellStyle name="Tekst ostrzeżenia" xfId="101"/>
    <cellStyle name="Text 1" xfId="102"/>
    <cellStyle name="Tytuł" xfId="103"/>
    <cellStyle name="Uwaga" xfId="104"/>
    <cellStyle name="Currency" xfId="105"/>
    <cellStyle name="Currency [0]" xfId="106"/>
    <cellStyle name="Warning 1" xfId="107"/>
    <cellStyle name="Złe" xfId="108"/>
    <cellStyle name="Zły 1" xfId="109"/>
    <cellStyle name="Zły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tabSelected="1" zoomScalePageLayoutView="0" workbookViewId="0" topLeftCell="A19">
      <selection activeCell="B26" sqref="B26"/>
    </sheetView>
  </sheetViews>
  <sheetFormatPr defaultColWidth="11.57421875" defaultRowHeight="12.75"/>
  <cols>
    <col min="1" max="1" width="3.421875" style="1" customWidth="1"/>
    <col min="2" max="2" width="48.00390625" style="2" customWidth="1"/>
    <col min="3" max="3" width="8.8515625" style="3" customWidth="1"/>
    <col min="4" max="4" width="12.28125" style="28" customWidth="1"/>
    <col min="5" max="5" width="9.28125" style="2" customWidth="1"/>
    <col min="6" max="6" width="16.57421875" style="2" customWidth="1"/>
    <col min="7" max="7" width="6.140625" style="2" customWidth="1"/>
    <col min="8" max="8" width="13.00390625" style="2" customWidth="1"/>
    <col min="9" max="9" width="17.140625" style="2" customWidth="1"/>
    <col min="10" max="10" width="11.7109375" style="2" customWidth="1"/>
    <col min="11" max="11" width="9.140625" style="2" customWidth="1"/>
    <col min="12" max="16384" width="11.57421875" style="2" customWidth="1"/>
  </cols>
  <sheetData>
    <row r="1" spans="1:253" s="4" customFormat="1" ht="16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29"/>
      <c r="IQ1" s="2"/>
      <c r="IR1" s="2"/>
      <c r="IS1" s="2"/>
    </row>
    <row r="2" spans="1:253" s="4" customFormat="1" ht="31.5" customHeight="1">
      <c r="A2" s="63" t="s">
        <v>1</v>
      </c>
      <c r="B2" s="63"/>
      <c r="C2" s="63"/>
      <c r="D2" s="63"/>
      <c r="E2" s="63"/>
      <c r="F2" s="30"/>
      <c r="G2" s="30"/>
      <c r="H2" s="64" t="s">
        <v>2</v>
      </c>
      <c r="I2" s="64"/>
      <c r="J2" s="31"/>
      <c r="IQ2" s="2"/>
      <c r="IR2" s="2"/>
      <c r="IS2" s="2"/>
    </row>
    <row r="3" spans="1:10" ht="51" customHeight="1">
      <c r="A3" s="32" t="s">
        <v>3</v>
      </c>
      <c r="B3" s="33" t="s">
        <v>4</v>
      </c>
      <c r="C3" s="34" t="s">
        <v>5</v>
      </c>
      <c r="D3" s="35" t="s">
        <v>45</v>
      </c>
      <c r="E3" s="33" t="s">
        <v>6</v>
      </c>
      <c r="F3" s="33" t="s">
        <v>7</v>
      </c>
      <c r="G3" s="33" t="s">
        <v>8</v>
      </c>
      <c r="H3" s="33" t="s">
        <v>9</v>
      </c>
      <c r="I3" s="36" t="s">
        <v>10</v>
      </c>
      <c r="J3" s="37" t="s">
        <v>11</v>
      </c>
    </row>
    <row r="4" spans="1:10" s="5" customFormat="1" ht="11.25">
      <c r="A4" s="38">
        <v>1</v>
      </c>
      <c r="B4" s="39">
        <v>2</v>
      </c>
      <c r="C4" s="40">
        <v>3</v>
      </c>
      <c r="D4" s="41">
        <v>4</v>
      </c>
      <c r="E4" s="39">
        <v>5</v>
      </c>
      <c r="F4" s="39">
        <v>6</v>
      </c>
      <c r="G4" s="39">
        <v>7</v>
      </c>
      <c r="H4" s="39">
        <v>8</v>
      </c>
      <c r="I4" s="42">
        <v>9</v>
      </c>
      <c r="J4" s="40">
        <v>10</v>
      </c>
    </row>
    <row r="5" spans="1:10" ht="77.25" customHeight="1">
      <c r="A5" s="43">
        <v>1</v>
      </c>
      <c r="B5" s="44" t="s">
        <v>12</v>
      </c>
      <c r="C5" s="45" t="s">
        <v>13</v>
      </c>
      <c r="D5" s="46">
        <v>30</v>
      </c>
      <c r="E5" s="47"/>
      <c r="F5" s="48">
        <f aca="true" t="shared" si="0" ref="F5:F19">D5*E5</f>
        <v>0</v>
      </c>
      <c r="G5" s="49">
        <v>0.05</v>
      </c>
      <c r="H5" s="50">
        <f aca="true" t="shared" si="1" ref="H5:H19">F5*5%</f>
        <v>0</v>
      </c>
      <c r="I5" s="50">
        <f aca="true" t="shared" si="2" ref="I5:I19">F5+H5</f>
        <v>0</v>
      </c>
      <c r="J5" s="51">
        <v>1</v>
      </c>
    </row>
    <row r="6" spans="1:10" ht="84" customHeight="1">
      <c r="A6" s="43">
        <v>2</v>
      </c>
      <c r="B6" s="44" t="s">
        <v>14</v>
      </c>
      <c r="C6" s="45" t="s">
        <v>13</v>
      </c>
      <c r="D6" s="46">
        <v>2400</v>
      </c>
      <c r="E6" s="47"/>
      <c r="F6" s="48">
        <f t="shared" si="0"/>
        <v>0</v>
      </c>
      <c r="G6" s="49">
        <v>0.05</v>
      </c>
      <c r="H6" s="50">
        <f t="shared" si="1"/>
        <v>0</v>
      </c>
      <c r="I6" s="50">
        <f t="shared" si="2"/>
        <v>0</v>
      </c>
      <c r="J6" s="51">
        <v>3</v>
      </c>
    </row>
    <row r="7" spans="1:10" ht="63.75">
      <c r="A7" s="43">
        <v>3</v>
      </c>
      <c r="B7" s="44" t="s">
        <v>15</v>
      </c>
      <c r="C7" s="45" t="s">
        <v>13</v>
      </c>
      <c r="D7" s="46">
        <v>30</v>
      </c>
      <c r="E7" s="47"/>
      <c r="F7" s="48">
        <f t="shared" si="0"/>
        <v>0</v>
      </c>
      <c r="G7" s="49">
        <v>0.05</v>
      </c>
      <c r="H7" s="50">
        <f t="shared" si="1"/>
        <v>0</v>
      </c>
      <c r="I7" s="50">
        <f t="shared" si="2"/>
        <v>0</v>
      </c>
      <c r="J7" s="51">
        <v>3</v>
      </c>
    </row>
    <row r="8" spans="1:10" ht="85.5" customHeight="1">
      <c r="A8" s="43">
        <v>4</v>
      </c>
      <c r="B8" s="44" t="s">
        <v>16</v>
      </c>
      <c r="C8" s="45" t="s">
        <v>13</v>
      </c>
      <c r="D8" s="46">
        <v>120</v>
      </c>
      <c r="E8" s="47"/>
      <c r="F8" s="48">
        <f t="shared" si="0"/>
        <v>0</v>
      </c>
      <c r="G8" s="49">
        <v>0.05</v>
      </c>
      <c r="H8" s="50">
        <f t="shared" si="1"/>
        <v>0</v>
      </c>
      <c r="I8" s="50">
        <f t="shared" si="2"/>
        <v>0</v>
      </c>
      <c r="J8" s="51">
        <v>1</v>
      </c>
    </row>
    <row r="9" spans="1:10" ht="85.5" customHeight="1">
      <c r="A9" s="43">
        <v>5</v>
      </c>
      <c r="B9" s="44" t="s">
        <v>17</v>
      </c>
      <c r="C9" s="45" t="s">
        <v>13</v>
      </c>
      <c r="D9" s="52">
        <v>10020</v>
      </c>
      <c r="E9" s="47"/>
      <c r="F9" s="48">
        <f t="shared" si="0"/>
        <v>0</v>
      </c>
      <c r="G9" s="49">
        <v>0.05</v>
      </c>
      <c r="H9" s="50">
        <f t="shared" si="1"/>
        <v>0</v>
      </c>
      <c r="I9" s="50">
        <f t="shared" si="2"/>
        <v>0</v>
      </c>
      <c r="J9" s="51">
        <v>3</v>
      </c>
    </row>
    <row r="10" spans="1:10" ht="74.25" customHeight="1">
      <c r="A10" s="43">
        <v>6</v>
      </c>
      <c r="B10" s="44" t="s">
        <v>18</v>
      </c>
      <c r="C10" s="45" t="s">
        <v>13</v>
      </c>
      <c r="D10" s="46">
        <v>300</v>
      </c>
      <c r="E10" s="47"/>
      <c r="F10" s="48">
        <f t="shared" si="0"/>
        <v>0</v>
      </c>
      <c r="G10" s="49">
        <v>0.05</v>
      </c>
      <c r="H10" s="50">
        <f t="shared" si="1"/>
        <v>0</v>
      </c>
      <c r="I10" s="50">
        <f t="shared" si="2"/>
        <v>0</v>
      </c>
      <c r="J10" s="51">
        <v>1</v>
      </c>
    </row>
    <row r="11" spans="1:10" ht="93.75" customHeight="1">
      <c r="A11" s="43">
        <v>7</v>
      </c>
      <c r="B11" s="53" t="s">
        <v>19</v>
      </c>
      <c r="C11" s="45" t="s">
        <v>13</v>
      </c>
      <c r="D11" s="46">
        <v>30</v>
      </c>
      <c r="E11" s="47"/>
      <c r="F11" s="54">
        <f t="shared" si="0"/>
        <v>0</v>
      </c>
      <c r="G11" s="49">
        <v>0.05</v>
      </c>
      <c r="H11" s="50">
        <f t="shared" si="1"/>
        <v>0</v>
      </c>
      <c r="I11" s="50">
        <f t="shared" si="2"/>
        <v>0</v>
      </c>
      <c r="J11" s="51">
        <v>1</v>
      </c>
    </row>
    <row r="12" spans="1:10" ht="76.5">
      <c r="A12" s="43">
        <v>8</v>
      </c>
      <c r="B12" s="53" t="s">
        <v>20</v>
      </c>
      <c r="C12" s="45" t="s">
        <v>13</v>
      </c>
      <c r="D12" s="46">
        <v>8400</v>
      </c>
      <c r="E12" s="47"/>
      <c r="F12" s="48">
        <f t="shared" si="0"/>
        <v>0</v>
      </c>
      <c r="G12" s="49">
        <v>0.05</v>
      </c>
      <c r="H12" s="50">
        <f t="shared" si="1"/>
        <v>0</v>
      </c>
      <c r="I12" s="50">
        <f t="shared" si="2"/>
        <v>0</v>
      </c>
      <c r="J12" s="51">
        <v>3</v>
      </c>
    </row>
    <row r="13" spans="1:10" ht="85.5" customHeight="1">
      <c r="A13" s="43">
        <v>9</v>
      </c>
      <c r="B13" s="55" t="s">
        <v>21</v>
      </c>
      <c r="C13" s="45" t="s">
        <v>13</v>
      </c>
      <c r="D13" s="46">
        <v>90</v>
      </c>
      <c r="E13" s="47"/>
      <c r="F13" s="54">
        <f t="shared" si="0"/>
        <v>0</v>
      </c>
      <c r="G13" s="49">
        <v>0.05</v>
      </c>
      <c r="H13" s="50">
        <f t="shared" si="1"/>
        <v>0</v>
      </c>
      <c r="I13" s="50">
        <f t="shared" si="2"/>
        <v>0</v>
      </c>
      <c r="J13" s="51">
        <v>1</v>
      </c>
    </row>
    <row r="14" spans="1:10" ht="85.5" customHeight="1">
      <c r="A14" s="43">
        <v>10</v>
      </c>
      <c r="B14" s="55" t="s">
        <v>22</v>
      </c>
      <c r="C14" s="45" t="s">
        <v>13</v>
      </c>
      <c r="D14" s="46">
        <v>90</v>
      </c>
      <c r="E14" s="47"/>
      <c r="F14" s="54">
        <f t="shared" si="0"/>
        <v>0</v>
      </c>
      <c r="G14" s="49">
        <v>0.05</v>
      </c>
      <c r="H14" s="50">
        <f t="shared" si="1"/>
        <v>0</v>
      </c>
      <c r="I14" s="50">
        <f t="shared" si="2"/>
        <v>0</v>
      </c>
      <c r="J14" s="51">
        <v>1</v>
      </c>
    </row>
    <row r="15" spans="1:10" ht="73.5" customHeight="1">
      <c r="A15" s="43">
        <v>11</v>
      </c>
      <c r="B15" s="44" t="s">
        <v>23</v>
      </c>
      <c r="C15" s="45" t="s">
        <v>13</v>
      </c>
      <c r="D15" s="46">
        <v>30</v>
      </c>
      <c r="E15" s="47"/>
      <c r="F15" s="48">
        <f t="shared" si="0"/>
        <v>0</v>
      </c>
      <c r="G15" s="49">
        <v>0.05</v>
      </c>
      <c r="H15" s="50">
        <f t="shared" si="1"/>
        <v>0</v>
      </c>
      <c r="I15" s="50">
        <f t="shared" si="2"/>
        <v>0</v>
      </c>
      <c r="J15" s="51">
        <v>1</v>
      </c>
    </row>
    <row r="16" spans="1:10" ht="78.75" customHeight="1">
      <c r="A16" s="43">
        <v>12</v>
      </c>
      <c r="B16" s="44" t="s">
        <v>24</v>
      </c>
      <c r="C16" s="45" t="s">
        <v>13</v>
      </c>
      <c r="D16" s="46">
        <v>30</v>
      </c>
      <c r="E16" s="47"/>
      <c r="F16" s="48">
        <f t="shared" si="0"/>
        <v>0</v>
      </c>
      <c r="G16" s="49">
        <v>0.05</v>
      </c>
      <c r="H16" s="50">
        <f t="shared" si="1"/>
        <v>0</v>
      </c>
      <c r="I16" s="50">
        <f t="shared" si="2"/>
        <v>0</v>
      </c>
      <c r="J16" s="51">
        <v>1</v>
      </c>
    </row>
    <row r="17" spans="1:10" ht="75" customHeight="1">
      <c r="A17" s="43">
        <v>13</v>
      </c>
      <c r="B17" s="44" t="s">
        <v>25</v>
      </c>
      <c r="C17" s="45" t="s">
        <v>13</v>
      </c>
      <c r="D17" s="46">
        <v>30</v>
      </c>
      <c r="E17" s="47"/>
      <c r="F17" s="48">
        <f t="shared" si="0"/>
        <v>0</v>
      </c>
      <c r="G17" s="49">
        <v>0.05</v>
      </c>
      <c r="H17" s="50">
        <f t="shared" si="1"/>
        <v>0</v>
      </c>
      <c r="I17" s="50">
        <f t="shared" si="2"/>
        <v>0</v>
      </c>
      <c r="J17" s="51">
        <v>1</v>
      </c>
    </row>
    <row r="18" spans="1:10" ht="93" customHeight="1">
      <c r="A18" s="43">
        <v>14</v>
      </c>
      <c r="B18" s="53" t="s">
        <v>26</v>
      </c>
      <c r="C18" s="45" t="s">
        <v>13</v>
      </c>
      <c r="D18" s="46">
        <v>30</v>
      </c>
      <c r="E18" s="47"/>
      <c r="F18" s="48">
        <f t="shared" si="0"/>
        <v>0</v>
      </c>
      <c r="G18" s="49">
        <v>0.05</v>
      </c>
      <c r="H18" s="50">
        <f t="shared" si="1"/>
        <v>0</v>
      </c>
      <c r="I18" s="50">
        <f t="shared" si="2"/>
        <v>0</v>
      </c>
      <c r="J18" s="51">
        <v>1</v>
      </c>
    </row>
    <row r="19" spans="1:10" ht="95.25" customHeight="1">
      <c r="A19" s="43">
        <v>15</v>
      </c>
      <c r="B19" s="53" t="s">
        <v>27</v>
      </c>
      <c r="C19" s="45" t="s">
        <v>13</v>
      </c>
      <c r="D19" s="46">
        <v>30</v>
      </c>
      <c r="E19" s="47"/>
      <c r="F19" s="48">
        <f t="shared" si="0"/>
        <v>0</v>
      </c>
      <c r="G19" s="49">
        <v>0.05</v>
      </c>
      <c r="H19" s="50">
        <f t="shared" si="1"/>
        <v>0</v>
      </c>
      <c r="I19" s="50">
        <f t="shared" si="2"/>
        <v>0</v>
      </c>
      <c r="J19" s="51">
        <v>1</v>
      </c>
    </row>
    <row r="20" spans="1:10" ht="12.75">
      <c r="A20" s="56"/>
      <c r="B20" s="57"/>
      <c r="C20" s="58"/>
      <c r="D20" s="59"/>
      <c r="E20" s="57"/>
      <c r="F20" s="60">
        <f>SUM(F5:F19)</f>
        <v>0</v>
      </c>
      <c r="G20" s="60"/>
      <c r="H20" s="60">
        <f>SUM(H5:H19)</f>
        <v>0</v>
      </c>
      <c r="I20" s="60">
        <f>SUM(I5:I19)</f>
        <v>0</v>
      </c>
      <c r="J20" s="57"/>
    </row>
    <row r="21" spans="1:10" ht="12.75">
      <c r="A21" s="56"/>
      <c r="B21" s="57"/>
      <c r="C21" s="58"/>
      <c r="D21" s="59"/>
      <c r="E21" s="57"/>
      <c r="F21" s="57"/>
      <c r="G21" s="57"/>
      <c r="H21" s="57"/>
      <c r="I21" s="57"/>
      <c r="J21" s="57"/>
    </row>
    <row r="22" spans="1:10" ht="15.75">
      <c r="A22" s="56"/>
      <c r="B22" s="61" t="s">
        <v>28</v>
      </c>
      <c r="C22" s="58"/>
      <c r="D22" s="59"/>
      <c r="E22" s="57"/>
      <c r="F22" s="57"/>
      <c r="G22" s="57"/>
      <c r="H22" s="57"/>
      <c r="I22" s="57"/>
      <c r="J22" s="57"/>
    </row>
    <row r="23" spans="1:10" ht="15.75">
      <c r="A23" s="56"/>
      <c r="B23" s="61" t="s">
        <v>29</v>
      </c>
      <c r="C23" s="58"/>
      <c r="D23" s="59"/>
      <c r="E23" s="57"/>
      <c r="F23" s="57"/>
      <c r="G23" s="57"/>
      <c r="H23" s="57"/>
      <c r="I23" s="57"/>
      <c r="J23" s="57"/>
    </row>
    <row r="24" spans="1:10" ht="15.75">
      <c r="A24" s="56"/>
      <c r="B24" s="68" t="s">
        <v>46</v>
      </c>
      <c r="C24" s="58"/>
      <c r="D24" s="59"/>
      <c r="E24" s="57"/>
      <c r="F24" s="57"/>
      <c r="G24" s="57"/>
      <c r="H24" s="57"/>
      <c r="I24" s="57"/>
      <c r="J24" s="57"/>
    </row>
    <row r="25" spans="1:10" ht="12.75">
      <c r="A25" s="56"/>
      <c r="B25" s="57"/>
      <c r="C25" s="58"/>
      <c r="D25" s="59"/>
      <c r="E25" s="57"/>
      <c r="F25" s="57"/>
      <c r="G25" s="57"/>
      <c r="H25" s="57"/>
      <c r="I25" s="57"/>
      <c r="J25" s="57"/>
    </row>
    <row r="26" spans="1:10" ht="12.75">
      <c r="A26" s="56"/>
      <c r="B26" s="57"/>
      <c r="C26" s="58"/>
      <c r="D26" s="59"/>
      <c r="E26" s="57"/>
      <c r="F26" s="57"/>
      <c r="G26" s="57"/>
      <c r="H26" s="57"/>
      <c r="I26" s="57"/>
      <c r="J26" s="57"/>
    </row>
  </sheetData>
  <sheetProtection selectLockedCells="1" selectUnlockedCells="1"/>
  <mergeCells count="3">
    <mergeCell ref="A1:I1"/>
    <mergeCell ref="A2:E2"/>
    <mergeCell ref="H2:I2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zoomScalePageLayoutView="0" workbookViewId="0" topLeftCell="A1">
      <selection activeCell="C4" sqref="C4"/>
    </sheetView>
  </sheetViews>
  <sheetFormatPr defaultColWidth="11.7109375" defaultRowHeight="12.75"/>
  <cols>
    <col min="1" max="1" width="16.57421875" style="6" customWidth="1"/>
    <col min="2" max="2" width="36.28125" style="6" customWidth="1"/>
    <col min="3" max="4" width="18.28125" style="6" customWidth="1"/>
    <col min="5" max="5" width="13.28125" style="6" customWidth="1"/>
    <col min="6" max="6" width="12.28125" style="6" customWidth="1"/>
    <col min="7" max="16384" width="11.7109375" style="6" customWidth="1"/>
  </cols>
  <sheetData>
    <row r="2" spans="1:7" ht="37.5" customHeight="1">
      <c r="A2" s="65" t="s">
        <v>30</v>
      </c>
      <c r="B2" s="65"/>
      <c r="C2" s="65"/>
      <c r="D2" s="65"/>
      <c r="E2" s="66"/>
      <c r="F2" s="66"/>
      <c r="G2" s="66"/>
    </row>
    <row r="3" spans="1:4" ht="12.75">
      <c r="A3" s="7" t="s">
        <v>31</v>
      </c>
      <c r="B3" s="7" t="s">
        <v>32</v>
      </c>
      <c r="C3" s="8" t="s">
        <v>33</v>
      </c>
      <c r="D3" s="7" t="s">
        <v>34</v>
      </c>
    </row>
    <row r="4" spans="1:4" ht="30" customHeight="1">
      <c r="A4" s="9"/>
      <c r="B4" s="9" t="s">
        <v>35</v>
      </c>
      <c r="C4" s="10">
        <f>'szacunek pieluchy'!F20</f>
        <v>0</v>
      </c>
      <c r="D4" s="11">
        <f>'szacunek pieluchy'!I20</f>
        <v>0</v>
      </c>
    </row>
    <row r="5" spans="1:4" ht="15.75">
      <c r="A5" s="67" t="s">
        <v>36</v>
      </c>
      <c r="B5" s="67"/>
      <c r="C5" s="12">
        <f>SUM(C4:C4)</f>
        <v>0</v>
      </c>
      <c r="D5" s="13">
        <f>SUM(D4:D4)</f>
        <v>0</v>
      </c>
    </row>
    <row r="6" ht="12" customHeight="1"/>
    <row r="7" spans="2:3" ht="12.75">
      <c r="B7" s="14" t="s">
        <v>37</v>
      </c>
      <c r="C7" s="15">
        <f>C5/C15</f>
        <v>0</v>
      </c>
    </row>
    <row r="8" spans="2:3" ht="12.75">
      <c r="B8" s="14"/>
      <c r="C8" s="15"/>
    </row>
    <row r="9" spans="1:3" ht="12.75">
      <c r="A9" s="16" t="s">
        <v>38</v>
      </c>
      <c r="B9" s="17"/>
      <c r="C9" s="15"/>
    </row>
    <row r="10" spans="1:3" ht="12.75">
      <c r="A10" s="16" t="s">
        <v>39</v>
      </c>
      <c r="B10" s="14"/>
      <c r="C10" s="15"/>
    </row>
    <row r="11" spans="1:3" ht="12.75">
      <c r="A11" s="18" t="s">
        <v>40</v>
      </c>
      <c r="B11" s="14"/>
      <c r="C11" s="15"/>
    </row>
    <row r="12" spans="1:3" ht="12.75">
      <c r="A12" s="18" t="s">
        <v>41</v>
      </c>
      <c r="B12" s="14"/>
      <c r="C12" s="15"/>
    </row>
    <row r="13" spans="1:3" ht="12.75">
      <c r="A13" s="18" t="s">
        <v>42</v>
      </c>
      <c r="B13" s="14"/>
      <c r="C13" s="15"/>
    </row>
    <row r="14" ht="12.75">
      <c r="A14" s="18" t="s">
        <v>43</v>
      </c>
    </row>
    <row r="15" spans="1:3" ht="12.75">
      <c r="A15" s="19"/>
      <c r="C15" s="20">
        <v>4.3117</v>
      </c>
    </row>
    <row r="16" spans="1:6" ht="15.75">
      <c r="A16" s="21"/>
      <c r="D16" s="22"/>
      <c r="E16" s="23"/>
      <c r="F16" s="23"/>
    </row>
    <row r="17" ht="7.5" customHeight="1"/>
    <row r="18" ht="12" customHeight="1">
      <c r="B18" s="14" t="s">
        <v>44</v>
      </c>
    </row>
    <row r="19" ht="15.75">
      <c r="B19" s="24"/>
    </row>
    <row r="20" ht="12.75">
      <c r="D20" s="25"/>
    </row>
    <row r="21" spans="1:3" ht="12.75">
      <c r="A21" s="26"/>
      <c r="C21" s="27"/>
    </row>
  </sheetData>
  <sheetProtection selectLockedCells="1" selectUnlockedCells="1"/>
  <mergeCells count="3">
    <mergeCell ref="A2:D2"/>
    <mergeCell ref="E2:G2"/>
    <mergeCell ref="A5:B5"/>
  </mergeCells>
  <printOptions horizontalCentered="1"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Adrjan</dc:creator>
  <cp:keywords/>
  <dc:description/>
  <cp:lastModifiedBy>Izabela Adrjan</cp:lastModifiedBy>
  <dcterms:created xsi:type="dcterms:W3CDTF">2023-09-21T11:38:10Z</dcterms:created>
  <dcterms:modified xsi:type="dcterms:W3CDTF">2023-09-25T06:46:23Z</dcterms:modified>
  <cp:category/>
  <cp:version/>
  <cp:contentType/>
  <cp:contentStatus/>
</cp:coreProperties>
</file>